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5" windowWidth="17595" windowHeight="112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8" i="1"/>
  <c r="K6"/>
  <c r="K7"/>
  <c r="K8"/>
  <c r="K9"/>
  <c r="K10"/>
  <c r="K11"/>
  <c r="K12"/>
  <c r="K5"/>
  <c r="E19"/>
  <c r="E17"/>
  <c r="D8"/>
  <c r="H12"/>
  <c r="H6"/>
  <c r="I6"/>
  <c r="H7"/>
  <c r="I7"/>
  <c r="J7"/>
  <c r="H8"/>
  <c r="I8"/>
  <c r="H9"/>
  <c r="I9"/>
  <c r="J9"/>
  <c r="H10"/>
  <c r="I10"/>
  <c r="H11"/>
  <c r="I11"/>
  <c r="J11"/>
  <c r="J5"/>
  <c r="I5"/>
  <c r="H5"/>
  <c r="E16"/>
  <c r="E6"/>
  <c r="J6" s="1"/>
  <c r="E7"/>
  <c r="E8"/>
  <c r="J8" s="1"/>
  <c r="E9"/>
  <c r="E10"/>
  <c r="J10" s="1"/>
  <c r="E11"/>
  <c r="E12"/>
  <c r="J12" s="1"/>
  <c r="E5"/>
  <c r="K14" l="1"/>
</calcChain>
</file>

<file path=xl/sharedStrings.xml><?xml version="1.0" encoding="utf-8"?>
<sst xmlns="http://schemas.openxmlformats.org/spreadsheetml/2006/main" count="16" uniqueCount="12">
  <si>
    <t>taux de rendement interne</t>
  </si>
  <si>
    <t>TRI annualisé depuis le 20/09/2011</t>
  </si>
  <si>
    <t>valeur actuelle des cashflows actualisés avec le TRI au 20/09/2013</t>
  </si>
  <si>
    <t>TRI 2013 non annualisé</t>
  </si>
  <si>
    <t>TRI 2013 annualisé</t>
  </si>
  <si>
    <t>TRI 1 an glissant du 20/09/2012 au 20/09/2013</t>
  </si>
  <si>
    <t>VAN à annuler avec valeur cible</t>
  </si>
  <si>
    <t>flux réel</t>
  </si>
  <si>
    <t>valeur des investissements</t>
  </si>
  <si>
    <t>date</t>
  </si>
  <si>
    <t>nb jours entre la date et le 20/09/2013</t>
  </si>
  <si>
    <t>flux réels et fictif</t>
  </si>
</sst>
</file>

<file path=xl/styles.xml><?xml version="1.0" encoding="utf-8"?>
<styleSheet xmlns="http://schemas.openxmlformats.org/spreadsheetml/2006/main">
  <numFmts count="1">
    <numFmt numFmtId="43" formatCode="_-* #,##0.00\ _E_u_r_-;\-* #,##0.00\ _E_u_r_-;_-* &quot;-&quot;??\ _E_u_r_-;_-@_-"/>
  </numFmts>
  <fonts count="4"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43" fontId="0" fillId="0" borderId="0" xfId="1" applyFont="1"/>
    <xf numFmtId="0" fontId="3" fillId="2" borderId="0" xfId="0" applyFont="1" applyFill="1" applyAlignment="1">
      <alignment horizontal="center" vertical="center" wrapText="1"/>
    </xf>
    <xf numFmtId="0" fontId="2" fillId="0" borderId="0" xfId="0" applyFont="1"/>
    <xf numFmtId="43" fontId="2" fillId="0" borderId="0" xfId="1" applyFont="1"/>
    <xf numFmtId="10" fontId="2" fillId="0" borderId="0" xfId="2" applyNumberFormat="1" applyFont="1"/>
    <xf numFmtId="10" fontId="2" fillId="3" borderId="0" xfId="2" applyNumberFormat="1" applyFont="1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0</xdr:row>
      <xdr:rowOff>66674</xdr:rowOff>
    </xdr:from>
    <xdr:to>
      <xdr:col>9</xdr:col>
      <xdr:colOff>485775</xdr:colOff>
      <xdr:row>1</xdr:row>
      <xdr:rowOff>114299</xdr:rowOff>
    </xdr:to>
    <xdr:sp macro="[0]!TRI" textlink="">
      <xdr:nvSpPr>
        <xdr:cNvPr id="2" name="Rectangle à coins arrondis 1"/>
        <xdr:cNvSpPr/>
      </xdr:nvSpPr>
      <xdr:spPr>
        <a:xfrm>
          <a:off x="6210300" y="66674"/>
          <a:ext cx="2876550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calcul TRI depuis origine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K19"/>
  <sheetViews>
    <sheetView tabSelected="1" workbookViewId="0">
      <selection activeCell="J26" sqref="J26"/>
    </sheetView>
  </sheetViews>
  <sheetFormatPr baseColWidth="10" defaultRowHeight="12"/>
  <cols>
    <col min="1" max="1" width="3" customWidth="1"/>
    <col min="4" max="4" width="14.85546875" customWidth="1"/>
    <col min="6" max="6" width="7.42578125" customWidth="1"/>
    <col min="9" max="9" width="14" customWidth="1"/>
    <col min="11" max="11" width="19.140625" customWidth="1"/>
  </cols>
  <sheetData>
    <row r="3" spans="2:11">
      <c r="H3" t="s">
        <v>1</v>
      </c>
      <c r="K3">
        <v>4.5886283434757171</v>
      </c>
    </row>
    <row r="4" spans="2:11" ht="48">
      <c r="B4" s="3" t="s">
        <v>9</v>
      </c>
      <c r="C4" s="3" t="s">
        <v>7</v>
      </c>
      <c r="D4" s="3" t="s">
        <v>8</v>
      </c>
      <c r="E4" s="3" t="s">
        <v>10</v>
      </c>
      <c r="G4" s="3" t="s">
        <v>9</v>
      </c>
      <c r="H4" s="3" t="s">
        <v>11</v>
      </c>
      <c r="I4" s="3" t="s">
        <v>8</v>
      </c>
      <c r="J4" s="3" t="s">
        <v>10</v>
      </c>
      <c r="K4" s="3" t="s">
        <v>2</v>
      </c>
    </row>
    <row r="5" spans="2:11">
      <c r="B5" s="1">
        <v>40806</v>
      </c>
      <c r="C5">
        <v>100</v>
      </c>
      <c r="D5">
        <v>100</v>
      </c>
      <c r="E5">
        <f>$B$12-B5</f>
        <v>731</v>
      </c>
      <c r="G5" s="1">
        <v>40806</v>
      </c>
      <c r="H5">
        <f>C5</f>
        <v>100</v>
      </c>
      <c r="I5">
        <f>D5</f>
        <v>100</v>
      </c>
      <c r="J5">
        <f>E5</f>
        <v>731</v>
      </c>
      <c r="K5" s="2">
        <f>H5*POWER(1+$K$3/100,J5/365.25)</f>
        <v>109.394530194201</v>
      </c>
    </row>
    <row r="6" spans="2:11">
      <c r="B6" s="1">
        <v>40908</v>
      </c>
      <c r="D6">
        <v>107</v>
      </c>
      <c r="E6">
        <f>$B$12-B6</f>
        <v>629</v>
      </c>
      <c r="G6" s="1">
        <v>40908</v>
      </c>
      <c r="H6">
        <f t="shared" ref="H6:H11" si="0">C6</f>
        <v>0</v>
      </c>
      <c r="I6">
        <f t="shared" ref="I6:I11" si="1">D6</f>
        <v>107</v>
      </c>
      <c r="J6">
        <f t="shared" ref="J6:J12" si="2">E6</f>
        <v>629</v>
      </c>
      <c r="K6" s="2">
        <f t="shared" ref="K6:K12" si="3">H6*POWER(1+$K$3/100,J6/365.25)</f>
        <v>0</v>
      </c>
    </row>
    <row r="7" spans="2:11">
      <c r="B7" s="1">
        <v>40982</v>
      </c>
      <c r="D7">
        <v>103</v>
      </c>
      <c r="E7">
        <f>$B$12-B7</f>
        <v>555</v>
      </c>
      <c r="G7" s="1">
        <v>40982</v>
      </c>
      <c r="H7">
        <f t="shared" si="0"/>
        <v>0</v>
      </c>
      <c r="I7">
        <f t="shared" si="1"/>
        <v>103</v>
      </c>
      <c r="J7">
        <f t="shared" si="2"/>
        <v>555</v>
      </c>
      <c r="K7" s="2">
        <f t="shared" si="3"/>
        <v>0</v>
      </c>
    </row>
    <row r="8" spans="2:11">
      <c r="B8" s="1">
        <v>40983</v>
      </c>
      <c r="C8">
        <v>37</v>
      </c>
      <c r="D8">
        <f>D7+C8</f>
        <v>140</v>
      </c>
      <c r="E8">
        <f>$B$12-B8</f>
        <v>554</v>
      </c>
      <c r="G8" s="1">
        <v>40983</v>
      </c>
      <c r="H8">
        <f t="shared" si="0"/>
        <v>37</v>
      </c>
      <c r="I8">
        <f t="shared" si="1"/>
        <v>140</v>
      </c>
      <c r="J8">
        <f t="shared" si="2"/>
        <v>554</v>
      </c>
      <c r="K8" s="2">
        <f t="shared" si="3"/>
        <v>39.605469565731418</v>
      </c>
    </row>
    <row r="9" spans="2:11">
      <c r="B9" s="1">
        <v>41172</v>
      </c>
      <c r="D9">
        <v>122</v>
      </c>
      <c r="E9">
        <f>$B$12-B9</f>
        <v>365</v>
      </c>
      <c r="G9" s="1">
        <v>41172</v>
      </c>
      <c r="H9">
        <f t="shared" si="0"/>
        <v>0</v>
      </c>
      <c r="I9">
        <f t="shared" si="1"/>
        <v>122</v>
      </c>
      <c r="J9">
        <f t="shared" si="2"/>
        <v>365</v>
      </c>
      <c r="K9" s="2">
        <f t="shared" si="3"/>
        <v>0</v>
      </c>
    </row>
    <row r="10" spans="2:11">
      <c r="B10" s="1">
        <v>41274</v>
      </c>
      <c r="D10">
        <v>136</v>
      </c>
      <c r="E10">
        <f>$B$12-B10</f>
        <v>263</v>
      </c>
      <c r="G10" s="1">
        <v>41274</v>
      </c>
      <c r="H10">
        <f t="shared" si="0"/>
        <v>0</v>
      </c>
      <c r="I10">
        <f t="shared" si="1"/>
        <v>136</v>
      </c>
      <c r="J10">
        <f t="shared" si="2"/>
        <v>263</v>
      </c>
      <c r="K10" s="2">
        <f t="shared" si="3"/>
        <v>0</v>
      </c>
    </row>
    <row r="11" spans="2:11">
      <c r="B11" s="1">
        <v>41430</v>
      </c>
      <c r="D11">
        <v>129</v>
      </c>
      <c r="E11">
        <f>$B$12-B11</f>
        <v>107</v>
      </c>
      <c r="G11" s="1">
        <v>41430</v>
      </c>
      <c r="H11">
        <f t="shared" si="0"/>
        <v>0</v>
      </c>
      <c r="I11">
        <f t="shared" si="1"/>
        <v>129</v>
      </c>
      <c r="J11">
        <f t="shared" si="2"/>
        <v>107</v>
      </c>
      <c r="K11" s="2">
        <f t="shared" si="3"/>
        <v>0</v>
      </c>
    </row>
    <row r="12" spans="2:11">
      <c r="B12" s="1">
        <v>41537</v>
      </c>
      <c r="D12">
        <v>149</v>
      </c>
      <c r="E12">
        <f>$B$12-B12</f>
        <v>0</v>
      </c>
      <c r="G12" s="1">
        <v>41537</v>
      </c>
      <c r="H12">
        <f>-D12</f>
        <v>-149</v>
      </c>
      <c r="I12">
        <v>0</v>
      </c>
      <c r="J12">
        <f t="shared" si="2"/>
        <v>0</v>
      </c>
      <c r="K12" s="2">
        <f t="shared" si="3"/>
        <v>-149</v>
      </c>
    </row>
    <row r="13" spans="2:11">
      <c r="K13" s="2"/>
    </row>
    <row r="14" spans="2:11">
      <c r="G14" s="4" t="s">
        <v>6</v>
      </c>
      <c r="H14" s="4"/>
      <c r="I14" s="4"/>
      <c r="J14" s="4"/>
      <c r="K14" s="5">
        <f>SUM(K5:K12)</f>
        <v>-2.4006757826100511E-7</v>
      </c>
    </row>
    <row r="15" spans="2:11">
      <c r="B15" t="s">
        <v>0</v>
      </c>
    </row>
    <row r="16" spans="2:11">
      <c r="B16" s="4" t="s">
        <v>1</v>
      </c>
      <c r="C16" s="4"/>
      <c r="D16" s="4"/>
      <c r="E16" s="6">
        <f>K3/100</f>
        <v>4.5886283434757175E-2</v>
      </c>
    </row>
    <row r="17" spans="2:5">
      <c r="B17" s="4" t="s">
        <v>3</v>
      </c>
      <c r="C17" s="4"/>
      <c r="D17" s="4"/>
      <c r="E17" s="7">
        <f>D12/D10-1</f>
        <v>9.5588235294117752E-2</v>
      </c>
    </row>
    <row r="18" spans="2:5">
      <c r="B18" s="4" t="s">
        <v>4</v>
      </c>
      <c r="C18" s="4"/>
      <c r="D18" s="4"/>
      <c r="E18" s="7">
        <f>POWER(1+E17,365.25/(B12-B10))-1</f>
        <v>0.13517179087365405</v>
      </c>
    </row>
    <row r="19" spans="2:5">
      <c r="B19" s="4" t="s">
        <v>5</v>
      </c>
      <c r="C19" s="4"/>
      <c r="D19" s="4"/>
      <c r="E19" s="7">
        <f>D12/D9-1</f>
        <v>0.22131147540983598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Banque de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DE CREVOISIER</dc:creator>
  <cp:lastModifiedBy>Claire DE CREVOISIER</cp:lastModifiedBy>
  <dcterms:created xsi:type="dcterms:W3CDTF">2013-09-16T10:52:27Z</dcterms:created>
  <dcterms:modified xsi:type="dcterms:W3CDTF">2013-09-16T12:30:57Z</dcterms:modified>
</cp:coreProperties>
</file>